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195" windowHeight="7740" tabRatio="658" activeTab="0"/>
  </bookViews>
  <sheets>
    <sheet name="Переч мероприят" sheetId="1" r:id="rId1"/>
    <sheet name="Лист3" sheetId="2" r:id="rId2"/>
  </sheets>
  <definedNames>
    <definedName name="_xlnm.Print_Area" localSheetId="0">'Переч мероприят'!$A$1:$J$64</definedName>
  </definedNames>
  <calcPr fullCalcOnLoad="1" refMode="R1C1"/>
</workbook>
</file>

<file path=xl/sharedStrings.xml><?xml version="1.0" encoding="utf-8"?>
<sst xmlns="http://schemas.openxmlformats.org/spreadsheetml/2006/main" count="268" uniqueCount="150">
  <si>
    <t>1.1</t>
  </si>
  <si>
    <t>1.2</t>
  </si>
  <si>
    <t>Организация и проведение фестиваля, посвященного Дню Молодежи</t>
  </si>
  <si>
    <t>1.3</t>
  </si>
  <si>
    <t>1.4</t>
  </si>
  <si>
    <t xml:space="preserve">Организация и проведения мероприятий, посвященных Дню студента </t>
  </si>
  <si>
    <t>1.5</t>
  </si>
  <si>
    <t>1.6</t>
  </si>
  <si>
    <t>Организация  экскурсий для детей и молодежи</t>
  </si>
  <si>
    <t>1.7</t>
  </si>
  <si>
    <t>1.8</t>
  </si>
  <si>
    <t>2.1</t>
  </si>
  <si>
    <t>2.2</t>
  </si>
  <si>
    <t xml:space="preserve">Организация мероприятий по чествованию активной молодежи по итогам года </t>
  </si>
  <si>
    <t>2.3</t>
  </si>
  <si>
    <t xml:space="preserve">Организация и проведение конкурсов, выставок, олимпиад, фестивалей, карнавалов, КВН, викторин, деловых игр </t>
  </si>
  <si>
    <t>2.4</t>
  </si>
  <si>
    <t>3.1</t>
  </si>
  <si>
    <t>Организация и проведение мероприятий с молодыми людьми с ограниченными возможностями</t>
  </si>
  <si>
    <t>Организация и проведение экскурсии для молодых людей с ограниченными возможностями</t>
  </si>
  <si>
    <t>4.1</t>
  </si>
  <si>
    <t>4.3</t>
  </si>
  <si>
    <t>5.1</t>
  </si>
  <si>
    <t>Мероприятия по поддержке молодежных инициатив и лидерского потенциала молодежи</t>
  </si>
  <si>
    <t>5.2</t>
  </si>
  <si>
    <t>5.3</t>
  </si>
  <si>
    <t>5.4</t>
  </si>
  <si>
    <t>6.1</t>
  </si>
  <si>
    <t xml:space="preserve">Организация временного трудоустройства подростков и молодежи </t>
  </si>
  <si>
    <t>6.2</t>
  </si>
  <si>
    <t>Итого по Программе:</t>
  </si>
  <si>
    <t>ПЕРЕЧЕНЬ</t>
  </si>
  <si>
    <t>Наименование мероприятия</t>
  </si>
  <si>
    <t>Источники финансирования</t>
  </si>
  <si>
    <t>Срок исполнения</t>
  </si>
  <si>
    <t>Всего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</si>
  <si>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</si>
  <si>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</si>
  <si>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</si>
  <si>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t>(тыс. руб.)</t>
  </si>
  <si>
    <t>Организация и проведение муниципального  конкурса "А ну-ка, парни" ко Дню Защитника Отечества</t>
  </si>
  <si>
    <t>бюджет МО Сертолово</t>
  </si>
  <si>
    <t>Отдел местного самоуправления администрации МО Сертолово</t>
  </si>
  <si>
    <t xml:space="preserve">Профилактика наркомании в подростковой среде </t>
  </si>
  <si>
    <t>Итого по разделу 1:</t>
  </si>
  <si>
    <t>Стипендия Главы МО Сертолово</t>
  </si>
  <si>
    <t xml:space="preserve">Популяризация молодежных инициатив, стимулирование молодежной активности. Развитие творческих способностей детей и подростков </t>
  </si>
  <si>
    <t>Организация участия детских, подростковых и молодежных коллективов в районных, областных, всероссийских фестивалях, смотрах, конкурсах, выставках, карнавалах, зарницах, олимпиадах и др. мероприятиях различного уровня</t>
  </si>
  <si>
    <t>Повышение социальной активности людей с ограниченными возможностями</t>
  </si>
  <si>
    <t>Итого по разделу 3:</t>
  </si>
  <si>
    <t>4.2</t>
  </si>
  <si>
    <t>Организация и проведение мероприятия «Мама, папа, я – дружная семья»</t>
  </si>
  <si>
    <t>Организация и проведение конкурса среди молодых мам   «Наша мама – самая лучшая!»</t>
  </si>
  <si>
    <t>Итого по разделу 4:</t>
  </si>
  <si>
    <t xml:space="preserve">Мероприятия по  организации досуга детей, подростков и молодежи мкр. Черная Речка </t>
  </si>
  <si>
    <t>Итого по разделу 5:</t>
  </si>
  <si>
    <t>Итого по разделу 6:</t>
  </si>
  <si>
    <t>Повышение социальной активности молодежи, обмен опытом с другими творческими молодежными объединениями</t>
  </si>
  <si>
    <t>2014-2016</t>
  </si>
  <si>
    <t xml:space="preserve">Организация мероприятий по досуговой занятости   детей и подростков  (экскурсии, походы, слеты и  т.д.) </t>
  </si>
  <si>
    <t>Организация и проведение мероприятия посвященного Дню инвалида</t>
  </si>
  <si>
    <t>Организация и проведение социальных городских акций</t>
  </si>
  <si>
    <t>Организация и проведение мероприятия по вручению паспортов</t>
  </si>
  <si>
    <t>Организация и проведение мероприятия "Парад калясок"</t>
  </si>
  <si>
    <t>6.3</t>
  </si>
  <si>
    <t xml:space="preserve">№ п/п  </t>
  </si>
  <si>
    <t>Организация и проведение акции "Обелиск"</t>
  </si>
  <si>
    <t>МАУ "Сертоловское КСЦ "Спектр"</t>
  </si>
  <si>
    <t>Организация и проведение акции "Блокадный хлеб Ленинграда"</t>
  </si>
  <si>
    <t>Организация и проведение акции "Россия - Беларусь, единая история, единое будущее"</t>
  </si>
  <si>
    <t>Организация и проведение мероприятия  "День призывника"</t>
  </si>
  <si>
    <t>Профилактика правонарушений и асоциального поведения в подростковой среде</t>
  </si>
  <si>
    <t>Итого по разделу 2:</t>
  </si>
  <si>
    <t>Повышение социальной активности людей с ограниченными возможности</t>
  </si>
  <si>
    <t>2015г.</t>
  </si>
  <si>
    <t>Организация и проведение мероприятий по профилактике ПАВ,противоправных действий в подростковой среде</t>
  </si>
  <si>
    <t>Организация и проведение мероприятия по организации работы профилактике правонарушений и ассоциального поведения в подростковой среде</t>
  </si>
  <si>
    <t>Мероприятия по развитию туризма</t>
  </si>
  <si>
    <t>Организация и проведение  военно-патриотической игры "Зарница"</t>
  </si>
  <si>
    <t xml:space="preserve">Организация и проведение мероприятий по работе с молодыми семьями </t>
  </si>
  <si>
    <t>Организация и проведение мастер-классов, творческих мастерских, флешмобов</t>
  </si>
  <si>
    <r>
      <t xml:space="preserve">Раздел 2.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Поддержка  интеллектуального и творческого развития детей, подростков и молодежи</t>
    </r>
  </si>
  <si>
    <t>5.5</t>
  </si>
  <si>
    <t>Организация и проведение  праздничного новогоднего представления для детей с 1 года до 5 лет</t>
  </si>
  <si>
    <r>
      <t>МЕРОПРИЯТИЙ ПО РЕАЛИЗАЦИИ МУНИЦИПАЛЬНОЙ  ПРОГРАММЫ</t>
    </r>
    <r>
      <rPr>
        <b/>
        <sz val="11"/>
        <rFont val="Times New Roman"/>
        <family val="1"/>
      </rPr>
      <t xml:space="preserve">  </t>
    </r>
  </si>
  <si>
    <t>«Молодое поколение на 2014-2016 гг.»</t>
  </si>
  <si>
    <t>АДРЕСНЫЙ ПЕРЕЧЕНЬ ОБЪЕКТОВ</t>
  </si>
  <si>
    <t xml:space="preserve">КАПИТАЛЬНЫХ ВЛОЖЕНИЙ МУНИЦИПАЛЬНОЙ ПРОГРАММЫ </t>
  </si>
  <si>
    <t>Наименование и местонахождение стройки (объекта),   проектная мощность</t>
  </si>
  <si>
    <t>Сроки   строительства (годы)</t>
  </si>
  <si>
    <t xml:space="preserve">Реквизиты утверждения проектно-сметной  документации   (ПСД) </t>
  </si>
  <si>
    <t>Форма собственности</t>
  </si>
  <si>
    <t>Сметная стоимость</t>
  </si>
  <si>
    <t>Объем финансирования</t>
  </si>
  <si>
    <t>в ценах, утвержденных в ПСД</t>
  </si>
  <si>
    <t>в ценах  года начала реализации  программы, тыс.руб.</t>
  </si>
  <si>
    <t>в том числе по годам</t>
  </si>
  <si>
    <t>2014г.</t>
  </si>
  <si>
    <t>2016г.</t>
  </si>
  <si>
    <t>Раздел 1. 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</si>
  <si>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Оснащение улиц, проездов города Сертолово специализированным оборудованием системы видеонаблюдения (адресный перечень будет уточнен после утверждения проектно-сметной документации)</t>
  </si>
  <si>
    <t xml:space="preserve"> -</t>
  </si>
  <si>
    <t>муниципальная</t>
  </si>
  <si>
    <t xml:space="preserve">Оснащение улиц города Сертолово специализированным оборудованием системы звукового оповещенияЗаречная 11/2,Заречная 2,Заречная 3,Ветеранов 11/2,Ларина 6,Школьная 6/1,Сосновая 3а,Молодежная 6,Молодежная 4,Сосновая 4,Молодцова 5,Молодцова 11,Кленовая 7/2.Кленовая 3,Центральная 8/2,Молодцова 13,Молодцова 1,
</t>
  </si>
  <si>
    <t>2014-1018</t>
  </si>
  <si>
    <t>постановление №444 от 31.10.2013</t>
  </si>
  <si>
    <t>Итого по разделу:</t>
  </si>
  <si>
    <t>Руководитель программы:</t>
  </si>
  <si>
    <t xml:space="preserve">Заместитель главы администрации 
по жилищно-коммунальному хозяйству                                                                                                                                 С.В.Белевич  </t>
  </si>
  <si>
    <t xml:space="preserve">Приложение №1 к муниципальной программе муниципального образования Сертолово
Всеволожского муниципального района Ленинградской области «Молодое поколение на 2014-2016 гг.»
</t>
  </si>
  <si>
    <t>«Молодое поколение МО Сертолово на 2014-2016 гг.»</t>
  </si>
  <si>
    <r>
      <t xml:space="preserve">Раздел 1.  </t>
    </r>
    <r>
      <rPr>
        <b/>
        <sz val="11"/>
        <color indexed="8"/>
        <rFont val="Times New Roman"/>
        <family val="1"/>
      </rPr>
      <t>Создание условий для организации досуга, отдыха и занятости молодежи</t>
    </r>
  </si>
  <si>
    <t>Раздел 3. Поддержка молодых людей с ограниченными возможностями</t>
  </si>
  <si>
    <t>Профилактика асоциального поведения в молодежной среде</t>
  </si>
  <si>
    <t>Повышение  социальной активности молодежи</t>
  </si>
  <si>
    <t>3.2</t>
  </si>
  <si>
    <t>3.3</t>
  </si>
  <si>
    <t>Стимулирование активной деятельности молодежи</t>
  </si>
  <si>
    <t>Стимулирование молодежной активности. Развитие творческих способностей детей и подростков</t>
  </si>
  <si>
    <t>1.9</t>
  </si>
  <si>
    <t>1.10</t>
  </si>
  <si>
    <t>1.11</t>
  </si>
  <si>
    <t>1.12</t>
  </si>
  <si>
    <t>1.13</t>
  </si>
  <si>
    <t>бюджет  МО Сертолово</t>
  </si>
  <si>
    <r>
      <t xml:space="preserve">Раздел  4.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Поддержка института молодой семьи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формирование в сознании молодых граждан уважения к семейным ценностям</t>
    </r>
  </si>
  <si>
    <t>4.4</t>
  </si>
  <si>
    <t>4.5</t>
  </si>
  <si>
    <t>5.6</t>
  </si>
  <si>
    <t>5.7</t>
  </si>
  <si>
    <t>Раздел 6.  Развитие и укрепление материально-технической базы отрасли «Молодежная политика»</t>
  </si>
  <si>
    <t xml:space="preserve">Организация эстафет  </t>
  </si>
  <si>
    <t>повышение уровня гражданского и военно-патриотического воспитания молодежи</t>
  </si>
  <si>
    <t>повышение уровня  военно-патриотического воспитания молодежи</t>
  </si>
  <si>
    <t>повышение уровня гражданского  воспитания молодежи</t>
  </si>
  <si>
    <t>Формирование семейной культуры, укрепление статуса молодой семьи</t>
  </si>
  <si>
    <t xml:space="preserve">Раздел 5.  Поддержка молодежных инициатив и реализация лидерского потенциала молодежи, профилактика асоциального поведения в молодежной среде </t>
  </si>
  <si>
    <t>повышение деловой и социальной активности молодежи</t>
  </si>
  <si>
    <t xml:space="preserve">Приобретение инвентаря </t>
  </si>
  <si>
    <t xml:space="preserve">Приобретение сувенирной и памятной атрибутики </t>
  </si>
  <si>
    <t>обеспечение проведения мероприятий программы</t>
  </si>
  <si>
    <t>Повышение уровня занятости молодежи</t>
  </si>
  <si>
    <t xml:space="preserve">Формирование активной жизненной позиции в молодежной среде. </t>
  </si>
  <si>
    <t xml:space="preserve"> Формирование активной жизненной позиции в молодежной среде. Приобретение практических навыков в твеорческой деятельности</t>
  </si>
  <si>
    <t>Приобретение практических навыков в творческой деятельности</t>
  </si>
  <si>
    <t>Повышение уровня физического воспитания</t>
  </si>
  <si>
    <t>ПРИЛОЖЕНИЕ №1</t>
  </si>
  <si>
    <t>к постановлению администрации</t>
  </si>
  <si>
    <t>Содержание недвижимого и особо ценного движимого имущества и содержание имущества, числящегося на балансовых счетах учреждения</t>
  </si>
  <si>
    <t>от "23" июня  2014 г. № 284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</si>
</sst>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_р_._-;\-* #,##0.0_р_._-;_-* \-?_р_._-;_-@_-"/>
    <numFmt numFmtId="173" formatCode="0.0"/>
    <numFmt numFmtId="174" formatCode="0.000"/>
    <numFmt numFmtId="175" formatCode="_-* #,##0.0_р_._-;\-* #,##0.0_р_._-;_-* &quot;-&quot;?_р_._-;_-@_-"/>
    <numFmt numFmtId="176" formatCode="[$-FC19]d\ mmmm\ yyyy\ &quot;г.&quot;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-* #,##0.0\ _р_._-;\-* #,##0.0\ _р_._-;_-* &quot;-&quot;?\ _р_._-;_-@_-"/>
  </numFmts>
  <fonts count="34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73" fontId="2" fillId="0" borderId="0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9" fontId="0" fillId="0" borderId="0" xfId="0" applyNumberFormat="1" applyAlignment="1">
      <alignment/>
    </xf>
    <xf numFmtId="173" fontId="3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top" wrapText="1"/>
    </xf>
    <xf numFmtId="0" fontId="3" fillId="0" borderId="12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173" fontId="2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5" fillId="0" borderId="14" xfId="0" applyFont="1" applyBorder="1" applyAlignment="1">
      <alignment wrapText="1"/>
    </xf>
    <xf numFmtId="49" fontId="8" fillId="0" borderId="12" xfId="0" applyNumberFormat="1" applyFont="1" applyBorder="1" applyAlignment="1">
      <alignment/>
    </xf>
    <xf numFmtId="0" fontId="0" fillId="0" borderId="0" xfId="0" applyAlignment="1">
      <alignment horizontal="left"/>
    </xf>
    <xf numFmtId="0" fontId="11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177" fontId="3" fillId="0" borderId="12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vertical="top" wrapText="1"/>
    </xf>
    <xf numFmtId="0" fontId="11" fillId="0" borderId="12" xfId="0" applyFont="1" applyBorder="1" applyAlignment="1">
      <alignment/>
    </xf>
    <xf numFmtId="173" fontId="11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/>
    </xf>
    <xf numFmtId="173" fontId="11" fillId="0" borderId="12" xfId="0" applyNumberFormat="1" applyFont="1" applyBorder="1" applyAlignment="1">
      <alignment/>
    </xf>
    <xf numFmtId="177" fontId="11" fillId="0" borderId="12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wrapText="1"/>
    </xf>
    <xf numFmtId="0" fontId="32" fillId="0" borderId="12" xfId="0" applyFont="1" applyBorder="1" applyAlignment="1">
      <alignment wrapText="1"/>
    </xf>
    <xf numFmtId="0" fontId="5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173" fontId="5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top" wrapText="1"/>
    </xf>
    <xf numFmtId="173" fontId="5" fillId="0" borderId="12" xfId="0" applyNumberFormat="1" applyFont="1" applyBorder="1" applyAlignment="1">
      <alignment horizontal="center" wrapText="1"/>
    </xf>
    <xf numFmtId="173" fontId="0" fillId="0" borderId="0" xfId="0" applyNumberFormat="1" applyAlignment="1">
      <alignment/>
    </xf>
    <xf numFmtId="173" fontId="0" fillId="0" borderId="0" xfId="0" applyNumberFormat="1" applyBorder="1" applyAlignment="1">
      <alignment/>
    </xf>
    <xf numFmtId="0" fontId="5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left" vertical="top" wrapText="1"/>
    </xf>
    <xf numFmtId="173" fontId="2" fillId="0" borderId="12" xfId="0" applyNumberFormat="1" applyFont="1" applyBorder="1" applyAlignment="1">
      <alignment horizontal="center" vertical="center"/>
    </xf>
    <xf numFmtId="173" fontId="2" fillId="0" borderId="12" xfId="0" applyNumberFormat="1" applyFont="1" applyBorder="1" applyAlignment="1">
      <alignment horizontal="center" vertical="center" wrapText="1"/>
    </xf>
    <xf numFmtId="173" fontId="11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wrapText="1"/>
    </xf>
    <xf numFmtId="0" fontId="3" fillId="0" borderId="12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15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11" fillId="0" borderId="17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zoomScale="90" zoomScaleNormal="90" zoomScalePageLayoutView="0" workbookViewId="0" topLeftCell="A47">
      <selection activeCell="F66" sqref="F66"/>
    </sheetView>
  </sheetViews>
  <sheetFormatPr defaultColWidth="9.00390625" defaultRowHeight="12.75"/>
  <cols>
    <col min="1" max="1" width="5.00390625" style="0" customWidth="1"/>
    <col min="2" max="2" width="29.375" style="0" customWidth="1"/>
    <col min="3" max="3" width="11.75390625" style="0" customWidth="1"/>
    <col min="6" max="6" width="10.625" style="0" customWidth="1"/>
    <col min="7" max="7" width="8.00390625" style="0" customWidth="1"/>
    <col min="8" max="8" width="8.125" style="0" customWidth="1"/>
    <col min="9" max="9" width="15.00390625" style="0" customWidth="1"/>
    <col min="10" max="10" width="24.125" style="30" customWidth="1"/>
    <col min="11" max="11" width="0" style="0" hidden="1" customWidth="1"/>
  </cols>
  <sheetData>
    <row r="1" spans="1:13" ht="18" customHeight="1">
      <c r="A1" s="63"/>
      <c r="B1" s="1"/>
      <c r="C1" s="1"/>
      <c r="D1" s="63"/>
      <c r="E1" s="63"/>
      <c r="F1" s="63"/>
      <c r="G1" s="83" t="s">
        <v>146</v>
      </c>
      <c r="H1" s="83"/>
      <c r="I1" s="83"/>
      <c r="J1" s="83"/>
      <c r="L1" s="1"/>
      <c r="M1" s="2"/>
    </row>
    <row r="2" spans="1:13" ht="19.5" customHeight="1">
      <c r="A2" s="63"/>
      <c r="B2" s="1"/>
      <c r="C2" s="1"/>
      <c r="D2" s="63"/>
      <c r="E2" s="63"/>
      <c r="F2" s="63"/>
      <c r="G2" s="83" t="s">
        <v>147</v>
      </c>
      <c r="H2" s="84"/>
      <c r="I2" s="84"/>
      <c r="J2" s="84"/>
      <c r="L2" s="1"/>
      <c r="M2" s="2"/>
    </row>
    <row r="3" spans="1:13" ht="15.75" customHeight="1">
      <c r="A3" s="63"/>
      <c r="B3" s="1"/>
      <c r="C3" s="1"/>
      <c r="D3" s="63"/>
      <c r="E3" s="63"/>
      <c r="F3" s="63"/>
      <c r="G3" s="65" t="s">
        <v>149</v>
      </c>
      <c r="H3" s="66"/>
      <c r="I3" s="66"/>
      <c r="J3" s="64"/>
      <c r="L3" s="1"/>
      <c r="M3" s="2"/>
    </row>
    <row r="4" spans="1:13" ht="21.75" customHeight="1">
      <c r="A4" s="85" t="s">
        <v>31</v>
      </c>
      <c r="B4" s="85"/>
      <c r="C4" s="85"/>
      <c r="D4" s="85"/>
      <c r="E4" s="85"/>
      <c r="F4" s="85"/>
      <c r="G4" s="85"/>
      <c r="H4" s="85"/>
      <c r="I4" s="85"/>
      <c r="J4" s="85"/>
      <c r="L4" s="1"/>
      <c r="M4" s="2"/>
    </row>
    <row r="5" spans="1:13" ht="14.25" customHeight="1">
      <c r="A5" s="85" t="s">
        <v>84</v>
      </c>
      <c r="B5" s="85"/>
      <c r="C5" s="85"/>
      <c r="D5" s="85"/>
      <c r="E5" s="85"/>
      <c r="F5" s="85"/>
      <c r="G5" s="85"/>
      <c r="H5" s="85"/>
      <c r="I5" s="85"/>
      <c r="J5" s="85"/>
      <c r="L5" s="1"/>
      <c r="M5" s="2"/>
    </row>
    <row r="6" spans="1:13" ht="12.75" customHeight="1">
      <c r="A6" s="81" t="s">
        <v>110</v>
      </c>
      <c r="B6" s="81"/>
      <c r="C6" s="81"/>
      <c r="D6" s="81"/>
      <c r="E6" s="81"/>
      <c r="F6" s="81"/>
      <c r="G6" s="81"/>
      <c r="H6" s="81"/>
      <c r="I6" s="81"/>
      <c r="J6" s="81"/>
      <c r="L6" s="1"/>
      <c r="M6" s="2"/>
    </row>
    <row r="7" spans="1:13" ht="12.75">
      <c r="A7" s="1"/>
      <c r="B7" s="1"/>
      <c r="C7" s="1"/>
      <c r="D7" s="1"/>
      <c r="E7" s="1"/>
      <c r="F7" s="1"/>
      <c r="G7" s="1"/>
      <c r="H7" s="1"/>
      <c r="I7" s="1"/>
      <c r="J7" s="46"/>
      <c r="L7" s="1"/>
      <c r="M7" s="2"/>
    </row>
    <row r="8" spans="1:13" ht="30.75" customHeight="1">
      <c r="A8" s="82" t="s">
        <v>65</v>
      </c>
      <c r="B8" s="95" t="s">
        <v>32</v>
      </c>
      <c r="C8" s="82" t="s">
        <v>33</v>
      </c>
      <c r="D8" s="82" t="s">
        <v>34</v>
      </c>
      <c r="E8" s="68" t="s">
        <v>35</v>
      </c>
      <c r="F8" s="82" t="s">
        <v>36</v>
      </c>
      <c r="G8" s="82"/>
      <c r="H8" s="82"/>
      <c r="I8" s="82" t="s">
        <v>37</v>
      </c>
      <c r="J8" s="88" t="s">
        <v>38</v>
      </c>
      <c r="L8" s="1"/>
      <c r="M8" s="2"/>
    </row>
    <row r="9" spans="1:13" ht="29.25" customHeight="1">
      <c r="A9" s="82"/>
      <c r="B9" s="95"/>
      <c r="C9" s="82"/>
      <c r="D9" s="82"/>
      <c r="E9" s="68" t="s">
        <v>39</v>
      </c>
      <c r="F9" s="52">
        <v>2014</v>
      </c>
      <c r="G9" s="52">
        <v>2015</v>
      </c>
      <c r="H9" s="52">
        <v>2016</v>
      </c>
      <c r="I9" s="82"/>
      <c r="J9" s="88"/>
      <c r="L9" s="1"/>
      <c r="M9" s="2"/>
    </row>
    <row r="10" spans="1:16" ht="12.75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69">
        <v>8</v>
      </c>
      <c r="I10" s="69">
        <v>9</v>
      </c>
      <c r="J10" s="70">
        <v>10</v>
      </c>
      <c r="L10" s="1"/>
      <c r="M10" s="2"/>
      <c r="P10" s="17"/>
    </row>
    <row r="11" spans="1:13" ht="18" customHeight="1">
      <c r="A11" s="71"/>
      <c r="B11" s="91" t="s">
        <v>111</v>
      </c>
      <c r="C11" s="91"/>
      <c r="D11" s="91"/>
      <c r="E11" s="91"/>
      <c r="F11" s="91"/>
      <c r="G11" s="91"/>
      <c r="H11" s="91"/>
      <c r="I11" s="91"/>
      <c r="J11" s="91"/>
      <c r="L11" s="1"/>
      <c r="M11" s="2"/>
    </row>
    <row r="12" spans="1:13" ht="69.75" customHeight="1">
      <c r="A12" s="12" t="s">
        <v>0</v>
      </c>
      <c r="B12" s="15" t="s">
        <v>40</v>
      </c>
      <c r="C12" s="10" t="s">
        <v>41</v>
      </c>
      <c r="D12" s="10" t="s">
        <v>58</v>
      </c>
      <c r="E12" s="11">
        <f>F12+G12+H12</f>
        <v>176.3825</v>
      </c>
      <c r="F12" s="11">
        <v>50</v>
      </c>
      <c r="G12" s="11">
        <v>61.65</v>
      </c>
      <c r="H12" s="11">
        <f aca="true" t="shared" si="0" ref="H12:H19">G12*5%+G12</f>
        <v>64.7325</v>
      </c>
      <c r="I12" s="16" t="s">
        <v>67</v>
      </c>
      <c r="J12" s="49" t="s">
        <v>132</v>
      </c>
      <c r="L12" s="1"/>
      <c r="M12" s="2"/>
    </row>
    <row r="13" spans="1:13" ht="55.5" customHeight="1">
      <c r="A13" s="12" t="s">
        <v>1</v>
      </c>
      <c r="B13" s="13" t="s">
        <v>78</v>
      </c>
      <c r="C13" s="10" t="s">
        <v>41</v>
      </c>
      <c r="D13" s="10" t="s">
        <v>58</v>
      </c>
      <c r="E13" s="11">
        <f aca="true" t="shared" si="1" ref="E13:E21">F13+G13+H13</f>
        <v>280.6</v>
      </c>
      <c r="F13" s="11">
        <v>70</v>
      </c>
      <c r="G13" s="11">
        <v>102.7</v>
      </c>
      <c r="H13" s="11">
        <v>107.9</v>
      </c>
      <c r="I13" s="6" t="s">
        <v>67</v>
      </c>
      <c r="J13" s="49" t="s">
        <v>132</v>
      </c>
      <c r="K13" s="7"/>
      <c r="L13" s="61"/>
      <c r="M13" s="2"/>
    </row>
    <row r="14" spans="1:13" ht="54.75" customHeight="1">
      <c r="A14" s="8" t="s">
        <v>3</v>
      </c>
      <c r="B14" s="13" t="s">
        <v>68</v>
      </c>
      <c r="C14" s="10" t="s">
        <v>41</v>
      </c>
      <c r="D14" s="10" t="s">
        <v>58</v>
      </c>
      <c r="E14" s="11">
        <f t="shared" si="1"/>
        <v>408.93499999999995</v>
      </c>
      <c r="F14" s="18">
        <v>100</v>
      </c>
      <c r="G14" s="9">
        <v>150.7</v>
      </c>
      <c r="H14" s="11">
        <f t="shared" si="0"/>
        <v>158.23499999999999</v>
      </c>
      <c r="I14" s="6" t="s">
        <v>67</v>
      </c>
      <c r="J14" s="49" t="s">
        <v>132</v>
      </c>
      <c r="L14" s="1"/>
      <c r="M14" s="2"/>
    </row>
    <row r="15" spans="1:13" ht="56.25" customHeight="1">
      <c r="A15" s="12" t="s">
        <v>4</v>
      </c>
      <c r="B15" s="13" t="s">
        <v>69</v>
      </c>
      <c r="C15" s="10" t="s">
        <v>41</v>
      </c>
      <c r="D15" s="10" t="s">
        <v>58</v>
      </c>
      <c r="E15" s="11">
        <f t="shared" si="1"/>
        <v>599.36</v>
      </c>
      <c r="F15" s="18">
        <v>150</v>
      </c>
      <c r="G15" s="9">
        <v>219.2</v>
      </c>
      <c r="H15" s="11">
        <f t="shared" si="0"/>
        <v>230.16</v>
      </c>
      <c r="I15" s="6" t="s">
        <v>67</v>
      </c>
      <c r="J15" s="49" t="s">
        <v>132</v>
      </c>
      <c r="L15" s="1"/>
      <c r="M15" s="2"/>
    </row>
    <row r="16" spans="1:13" ht="55.5" customHeight="1">
      <c r="A16" s="12" t="s">
        <v>6</v>
      </c>
      <c r="B16" s="15" t="s">
        <v>70</v>
      </c>
      <c r="C16" s="10" t="s">
        <v>41</v>
      </c>
      <c r="D16" s="10" t="s">
        <v>58</v>
      </c>
      <c r="E16" s="11">
        <f t="shared" si="1"/>
        <v>162.34</v>
      </c>
      <c r="F16" s="11">
        <v>50</v>
      </c>
      <c r="G16" s="11">
        <v>54.8</v>
      </c>
      <c r="H16" s="11">
        <f t="shared" si="0"/>
        <v>57.54</v>
      </c>
      <c r="I16" s="6" t="s">
        <v>67</v>
      </c>
      <c r="J16" s="49" t="s">
        <v>133</v>
      </c>
      <c r="L16" s="1"/>
      <c r="M16" s="2"/>
    </row>
    <row r="17" spans="1:14" ht="46.5" customHeight="1">
      <c r="A17" s="8" t="s">
        <v>7</v>
      </c>
      <c r="B17" s="13" t="s">
        <v>62</v>
      </c>
      <c r="C17" s="10" t="s">
        <v>41</v>
      </c>
      <c r="D17" s="10" t="s">
        <v>58</v>
      </c>
      <c r="E17" s="11">
        <f t="shared" si="1"/>
        <v>97.2</v>
      </c>
      <c r="F17" s="18">
        <v>27</v>
      </c>
      <c r="G17" s="18">
        <v>34.2</v>
      </c>
      <c r="H17" s="11">
        <v>36</v>
      </c>
      <c r="I17" s="6" t="s">
        <v>67</v>
      </c>
      <c r="J17" s="49" t="s">
        <v>134</v>
      </c>
      <c r="L17" s="1"/>
      <c r="M17" s="2">
        <v>34.3</v>
      </c>
      <c r="N17">
        <v>36</v>
      </c>
    </row>
    <row r="18" spans="1:13" ht="39" customHeight="1">
      <c r="A18" s="12" t="s">
        <v>9</v>
      </c>
      <c r="B18" s="13" t="s">
        <v>131</v>
      </c>
      <c r="C18" s="10" t="s">
        <v>41</v>
      </c>
      <c r="D18" s="10" t="s">
        <v>58</v>
      </c>
      <c r="E18" s="11">
        <f t="shared" si="1"/>
        <v>109</v>
      </c>
      <c r="F18" s="11">
        <v>27</v>
      </c>
      <c r="G18" s="11">
        <v>40</v>
      </c>
      <c r="H18" s="11">
        <f t="shared" si="0"/>
        <v>42</v>
      </c>
      <c r="I18" s="6" t="s">
        <v>67</v>
      </c>
      <c r="J18" s="16" t="s">
        <v>114</v>
      </c>
      <c r="L18" s="1"/>
      <c r="M18" s="2"/>
    </row>
    <row r="19" spans="1:13" ht="40.5" customHeight="1">
      <c r="A19" s="8" t="s">
        <v>10</v>
      </c>
      <c r="B19" s="13" t="s">
        <v>66</v>
      </c>
      <c r="C19" s="10" t="s">
        <v>41</v>
      </c>
      <c r="D19" s="10" t="s">
        <v>58</v>
      </c>
      <c r="E19" s="11">
        <f t="shared" si="1"/>
        <v>300.74</v>
      </c>
      <c r="F19" s="11">
        <v>90</v>
      </c>
      <c r="G19" s="11">
        <v>102.8</v>
      </c>
      <c r="H19" s="11">
        <f t="shared" si="0"/>
        <v>107.94</v>
      </c>
      <c r="I19" s="6" t="s">
        <v>67</v>
      </c>
      <c r="J19" s="16" t="s">
        <v>114</v>
      </c>
      <c r="L19" s="1"/>
      <c r="M19" s="2"/>
    </row>
    <row r="20" spans="1:13" ht="52.5" customHeight="1">
      <c r="A20" s="12" t="s">
        <v>119</v>
      </c>
      <c r="B20" s="20" t="s">
        <v>28</v>
      </c>
      <c r="C20" s="10" t="s">
        <v>41</v>
      </c>
      <c r="D20" s="20" t="s">
        <v>58</v>
      </c>
      <c r="E20" s="11">
        <v>5308.8</v>
      </c>
      <c r="F20" s="11">
        <v>2260.4</v>
      </c>
      <c r="G20" s="11">
        <v>1487</v>
      </c>
      <c r="H20" s="11">
        <f>G20*5%+G20</f>
        <v>1561.35</v>
      </c>
      <c r="I20" s="6" t="s">
        <v>67</v>
      </c>
      <c r="J20" s="20" t="s">
        <v>141</v>
      </c>
      <c r="K20" s="4"/>
      <c r="L20" s="1"/>
      <c r="M20" s="2"/>
    </row>
    <row r="21" spans="1:13" ht="70.5" customHeight="1">
      <c r="A21" s="8" t="s">
        <v>120</v>
      </c>
      <c r="B21" s="20" t="s">
        <v>59</v>
      </c>
      <c r="C21" s="10" t="s">
        <v>41</v>
      </c>
      <c r="D21" s="20" t="s">
        <v>58</v>
      </c>
      <c r="E21" s="11">
        <f t="shared" si="1"/>
        <v>1049.3600000000001</v>
      </c>
      <c r="F21" s="11">
        <v>600</v>
      </c>
      <c r="G21" s="11">
        <v>219.2</v>
      </c>
      <c r="H21" s="11">
        <f>G21*5%+G21</f>
        <v>230.16</v>
      </c>
      <c r="I21" s="6" t="s">
        <v>67</v>
      </c>
      <c r="J21" s="20" t="s">
        <v>142</v>
      </c>
      <c r="K21" s="19"/>
      <c r="M21" s="2"/>
    </row>
    <row r="22" spans="1:13" ht="108.75" customHeight="1">
      <c r="A22" s="8" t="s">
        <v>121</v>
      </c>
      <c r="B22" s="20" t="s">
        <v>54</v>
      </c>
      <c r="C22" s="10" t="s">
        <v>41</v>
      </c>
      <c r="D22" s="20" t="s">
        <v>58</v>
      </c>
      <c r="E22" s="11">
        <f>SUM(F22:H22)</f>
        <v>2637.865</v>
      </c>
      <c r="F22" s="11">
        <v>700</v>
      </c>
      <c r="G22" s="11">
        <v>945.3</v>
      </c>
      <c r="H22" s="11">
        <f>G22*5%+G22</f>
        <v>992.5649999999999</v>
      </c>
      <c r="I22" s="6" t="s">
        <v>67</v>
      </c>
      <c r="J22" s="20" t="s">
        <v>143</v>
      </c>
      <c r="K22" s="19"/>
      <c r="M22" s="2"/>
    </row>
    <row r="23" spans="1:13" ht="73.5" customHeight="1">
      <c r="A23" s="8" t="s">
        <v>122</v>
      </c>
      <c r="B23" s="20" t="s">
        <v>80</v>
      </c>
      <c r="C23" s="10" t="s">
        <v>41</v>
      </c>
      <c r="D23" s="10" t="s">
        <v>58</v>
      </c>
      <c r="E23" s="11">
        <f>SUM(F23:H23)</f>
        <v>503.25</v>
      </c>
      <c r="F23" s="11">
        <v>165</v>
      </c>
      <c r="G23" s="11">
        <v>165</v>
      </c>
      <c r="H23" s="11">
        <f>G23*5%+G23</f>
        <v>173.25</v>
      </c>
      <c r="I23" s="6" t="s">
        <v>67</v>
      </c>
      <c r="J23" s="20" t="s">
        <v>144</v>
      </c>
      <c r="M23" s="2"/>
    </row>
    <row r="24" spans="1:13" ht="45.75" customHeight="1">
      <c r="A24" s="8" t="s">
        <v>123</v>
      </c>
      <c r="B24" s="20" t="s">
        <v>77</v>
      </c>
      <c r="C24" s="10" t="s">
        <v>124</v>
      </c>
      <c r="D24" s="20" t="s">
        <v>58</v>
      </c>
      <c r="E24" s="11">
        <f>F24+G24+H24</f>
        <v>485.5</v>
      </c>
      <c r="F24" s="11">
        <v>178</v>
      </c>
      <c r="G24" s="11">
        <v>150</v>
      </c>
      <c r="H24" s="18">
        <f>G24*5%+G24</f>
        <v>157.5</v>
      </c>
      <c r="I24" s="6" t="s">
        <v>67</v>
      </c>
      <c r="J24" s="20" t="s">
        <v>145</v>
      </c>
      <c r="K24" s="2"/>
      <c r="L24" s="2"/>
      <c r="M24" s="2"/>
    </row>
    <row r="25" spans="1:13" ht="15" customHeight="1">
      <c r="A25" s="72"/>
      <c r="B25" s="50" t="s">
        <v>44</v>
      </c>
      <c r="C25" s="51"/>
      <c r="D25" s="52"/>
      <c r="E25" s="53">
        <f>E24+E23+E22+E21+E20+E19+E18+E17+E16+E15+E14+E13+E12</f>
        <v>12119.332500000002</v>
      </c>
      <c r="F25" s="53">
        <f>SUM(F12:F24)</f>
        <v>4467.4</v>
      </c>
      <c r="G25" s="53">
        <f>SUM(G12:G24)</f>
        <v>3732.55</v>
      </c>
      <c r="H25" s="53">
        <f>SUM(H12:H24)</f>
        <v>3919.3325</v>
      </c>
      <c r="I25" s="51"/>
      <c r="J25" s="54"/>
      <c r="K25" s="19"/>
      <c r="L25" s="60"/>
      <c r="M25" s="2"/>
    </row>
    <row r="26" spans="1:13" ht="25.5" customHeight="1">
      <c r="A26" s="72"/>
      <c r="B26" s="90" t="s">
        <v>81</v>
      </c>
      <c r="C26" s="90"/>
      <c r="D26" s="90"/>
      <c r="E26" s="90"/>
      <c r="F26" s="90"/>
      <c r="G26" s="90"/>
      <c r="H26" s="90"/>
      <c r="I26" s="90"/>
      <c r="J26" s="90"/>
      <c r="K26" s="19"/>
      <c r="M26" s="2"/>
    </row>
    <row r="27" spans="1:17" ht="53.25" customHeight="1">
      <c r="A27" s="73" t="s">
        <v>11</v>
      </c>
      <c r="B27" s="20" t="s">
        <v>45</v>
      </c>
      <c r="C27" s="10" t="s">
        <v>41</v>
      </c>
      <c r="D27" s="10" t="s">
        <v>58</v>
      </c>
      <c r="E27" s="11">
        <f>SUM(F27:H27)</f>
        <v>270</v>
      </c>
      <c r="F27" s="11">
        <v>90</v>
      </c>
      <c r="G27" s="11">
        <v>90</v>
      </c>
      <c r="H27" s="11">
        <v>90</v>
      </c>
      <c r="I27" s="35" t="s">
        <v>42</v>
      </c>
      <c r="J27" s="16" t="s">
        <v>117</v>
      </c>
      <c r="K27" s="19"/>
      <c r="M27" s="2"/>
      <c r="N27">
        <v>15</v>
      </c>
      <c r="O27">
        <v>1000</v>
      </c>
      <c r="P27">
        <v>6</v>
      </c>
      <c r="Q27">
        <f>N27*O27*P27</f>
        <v>90000</v>
      </c>
    </row>
    <row r="28" spans="1:13" ht="37.5" customHeight="1">
      <c r="A28" s="93" t="s">
        <v>12</v>
      </c>
      <c r="B28" s="86" t="s">
        <v>13</v>
      </c>
      <c r="C28" s="94" t="s">
        <v>41</v>
      </c>
      <c r="D28" s="94" t="s">
        <v>58</v>
      </c>
      <c r="E28" s="87">
        <f>SUM(F28:H29)</f>
        <v>324.7</v>
      </c>
      <c r="F28" s="87">
        <v>100</v>
      </c>
      <c r="G28" s="87">
        <v>109.6</v>
      </c>
      <c r="H28" s="87">
        <v>115.1</v>
      </c>
      <c r="I28" s="86" t="s">
        <v>67</v>
      </c>
      <c r="J28" s="92" t="s">
        <v>46</v>
      </c>
      <c r="K28" s="3"/>
      <c r="M28" s="2"/>
    </row>
    <row r="29" spans="1:13" ht="44.25" customHeight="1">
      <c r="A29" s="93"/>
      <c r="B29" s="86"/>
      <c r="C29" s="94"/>
      <c r="D29" s="94"/>
      <c r="E29" s="87"/>
      <c r="F29" s="87"/>
      <c r="G29" s="87"/>
      <c r="H29" s="87"/>
      <c r="I29" s="86"/>
      <c r="J29" s="92"/>
      <c r="K29" s="5"/>
      <c r="M29" s="2"/>
    </row>
    <row r="30" spans="1:13" ht="60" customHeight="1">
      <c r="A30" s="73" t="s">
        <v>14</v>
      </c>
      <c r="B30" s="20" t="s">
        <v>15</v>
      </c>
      <c r="C30" s="10" t="s">
        <v>41</v>
      </c>
      <c r="D30" s="10" t="s">
        <v>58</v>
      </c>
      <c r="E30" s="11">
        <f>SUM(F30:H30)</f>
        <v>1532.5</v>
      </c>
      <c r="F30" s="11">
        <v>200</v>
      </c>
      <c r="G30" s="11">
        <v>650</v>
      </c>
      <c r="H30" s="11">
        <v>682.5</v>
      </c>
      <c r="I30" s="13" t="s">
        <v>67</v>
      </c>
      <c r="J30" s="20" t="s">
        <v>118</v>
      </c>
      <c r="K30" s="3"/>
      <c r="M30" s="2"/>
    </row>
    <row r="31" spans="1:13" ht="129" customHeight="1">
      <c r="A31" s="73" t="s">
        <v>16</v>
      </c>
      <c r="B31" s="20" t="s">
        <v>47</v>
      </c>
      <c r="C31" s="10" t="s">
        <v>41</v>
      </c>
      <c r="D31" s="10" t="s">
        <v>58</v>
      </c>
      <c r="E31" s="11">
        <f>SUM(F31:H31)</f>
        <v>1139.3</v>
      </c>
      <c r="F31" s="11">
        <v>690</v>
      </c>
      <c r="G31" s="11">
        <v>219.2</v>
      </c>
      <c r="H31" s="11">
        <v>230.1</v>
      </c>
      <c r="I31" s="10" t="s">
        <v>67</v>
      </c>
      <c r="J31" s="20" t="s">
        <v>57</v>
      </c>
      <c r="K31" s="3"/>
      <c r="M31" s="2"/>
    </row>
    <row r="32" spans="1:13" ht="33" customHeight="1">
      <c r="A32" s="74"/>
      <c r="B32" s="55" t="s">
        <v>72</v>
      </c>
      <c r="C32" s="56"/>
      <c r="D32" s="56"/>
      <c r="E32" s="57">
        <f>E31+E30+E28+E27</f>
        <v>3266.5</v>
      </c>
      <c r="F32" s="57">
        <f>SUM(F27:F31)</f>
        <v>1080</v>
      </c>
      <c r="G32" s="57">
        <f>SUM(G27:G31)</f>
        <v>1068.8</v>
      </c>
      <c r="H32" s="57">
        <f>SUM(H27:H31)</f>
        <v>1117.7</v>
      </c>
      <c r="I32" s="51"/>
      <c r="J32" s="54"/>
      <c r="K32" s="3"/>
      <c r="L32" s="60"/>
      <c r="M32" s="2"/>
    </row>
    <row r="33" spans="1:13" ht="15.75" customHeight="1">
      <c r="A33" s="74"/>
      <c r="B33" s="89" t="s">
        <v>112</v>
      </c>
      <c r="C33" s="89"/>
      <c r="D33" s="89"/>
      <c r="E33" s="89"/>
      <c r="F33" s="89"/>
      <c r="G33" s="89"/>
      <c r="H33" s="89"/>
      <c r="I33" s="89"/>
      <c r="J33" s="89"/>
      <c r="K33" s="28"/>
      <c r="M33" s="2"/>
    </row>
    <row r="34" spans="1:13" ht="56.25" customHeight="1">
      <c r="A34" s="12" t="s">
        <v>17</v>
      </c>
      <c r="B34" s="20" t="s">
        <v>18</v>
      </c>
      <c r="C34" s="10" t="s">
        <v>41</v>
      </c>
      <c r="D34" s="10" t="s">
        <v>58</v>
      </c>
      <c r="E34" s="11">
        <f>SUM(F34:H34)</f>
        <v>547.5</v>
      </c>
      <c r="F34" s="11">
        <v>240</v>
      </c>
      <c r="G34" s="11">
        <v>150</v>
      </c>
      <c r="H34" s="11">
        <f>G34*5%+G34</f>
        <v>157.5</v>
      </c>
      <c r="I34" s="20" t="s">
        <v>67</v>
      </c>
      <c r="J34" s="20" t="s">
        <v>73</v>
      </c>
      <c r="M34" s="2"/>
    </row>
    <row r="35" spans="1:13" ht="48" customHeight="1">
      <c r="A35" s="12" t="s">
        <v>115</v>
      </c>
      <c r="B35" s="20" t="s">
        <v>60</v>
      </c>
      <c r="C35" s="10" t="s">
        <v>41</v>
      </c>
      <c r="D35" s="10" t="s">
        <v>58</v>
      </c>
      <c r="E35" s="11">
        <f>F35+G35+H35</f>
        <v>337</v>
      </c>
      <c r="F35" s="11">
        <v>100</v>
      </c>
      <c r="G35" s="11">
        <v>100</v>
      </c>
      <c r="H35" s="11">
        <v>137</v>
      </c>
      <c r="I35" s="16" t="s">
        <v>67</v>
      </c>
      <c r="J35" s="20" t="s">
        <v>73</v>
      </c>
      <c r="M35" s="2"/>
    </row>
    <row r="36" spans="1:13" ht="19.5" customHeight="1">
      <c r="A36" s="96" t="s">
        <v>116</v>
      </c>
      <c r="B36" s="86" t="s">
        <v>19</v>
      </c>
      <c r="C36" s="94" t="s">
        <v>41</v>
      </c>
      <c r="D36" s="94" t="s">
        <v>58</v>
      </c>
      <c r="E36" s="87">
        <f>SUM(F36:H37)</f>
        <v>305</v>
      </c>
      <c r="F36" s="87">
        <v>100</v>
      </c>
      <c r="G36" s="87">
        <v>100</v>
      </c>
      <c r="H36" s="87">
        <f>G36*5%+G36</f>
        <v>105</v>
      </c>
      <c r="I36" s="92" t="s">
        <v>67</v>
      </c>
      <c r="J36" s="86" t="s">
        <v>48</v>
      </c>
      <c r="M36" s="2"/>
    </row>
    <row r="37" spans="1:13" ht="42" customHeight="1">
      <c r="A37" s="96"/>
      <c r="B37" s="86"/>
      <c r="C37" s="94"/>
      <c r="D37" s="94"/>
      <c r="E37" s="87"/>
      <c r="F37" s="87"/>
      <c r="G37" s="87"/>
      <c r="H37" s="87"/>
      <c r="I37" s="92"/>
      <c r="J37" s="86"/>
      <c r="M37" s="2"/>
    </row>
    <row r="38" spans="1:13" ht="18.75" customHeight="1">
      <c r="A38" s="72"/>
      <c r="B38" s="62" t="s">
        <v>49</v>
      </c>
      <c r="C38" s="56"/>
      <c r="D38" s="56"/>
      <c r="E38" s="57">
        <f>SUM(E34,E35+E36)</f>
        <v>1189.5</v>
      </c>
      <c r="F38" s="57">
        <f>SUM(F35+F34,F36)</f>
        <v>440</v>
      </c>
      <c r="G38" s="57">
        <f>SUM(G35+G34,G36)</f>
        <v>350</v>
      </c>
      <c r="H38" s="57">
        <f>SUM(H35+H34,H36)</f>
        <v>399.5</v>
      </c>
      <c r="I38" s="51"/>
      <c r="J38" s="54"/>
      <c r="L38" s="60"/>
      <c r="M38" s="2"/>
    </row>
    <row r="39" spans="1:21" ht="28.5" customHeight="1">
      <c r="A39" s="75"/>
      <c r="B39" s="91" t="s">
        <v>125</v>
      </c>
      <c r="C39" s="91"/>
      <c r="D39" s="91"/>
      <c r="E39" s="91"/>
      <c r="F39" s="91"/>
      <c r="G39" s="91"/>
      <c r="H39" s="91"/>
      <c r="I39" s="91"/>
      <c r="J39" s="91"/>
      <c r="L39" s="1"/>
      <c r="M39" s="27"/>
      <c r="N39" s="1"/>
      <c r="O39" s="1"/>
      <c r="P39" s="1"/>
      <c r="Q39" s="1"/>
      <c r="R39" s="1"/>
      <c r="S39" s="1"/>
      <c r="T39" s="1"/>
      <c r="U39" s="1"/>
    </row>
    <row r="40" spans="1:21" ht="47.25" customHeight="1">
      <c r="A40" s="12" t="s">
        <v>20</v>
      </c>
      <c r="B40" s="16" t="s">
        <v>79</v>
      </c>
      <c r="C40" s="35" t="s">
        <v>41</v>
      </c>
      <c r="D40" s="35" t="s">
        <v>58</v>
      </c>
      <c r="E40" s="58">
        <f>F40+G40+H40</f>
        <v>732.5875</v>
      </c>
      <c r="F40" s="58">
        <v>155</v>
      </c>
      <c r="G40" s="58">
        <v>281.75</v>
      </c>
      <c r="H40" s="58">
        <f>G40*5%+G40</f>
        <v>295.8375</v>
      </c>
      <c r="I40" s="35" t="s">
        <v>67</v>
      </c>
      <c r="J40" s="16" t="s">
        <v>135</v>
      </c>
      <c r="L40" s="1"/>
      <c r="M40" s="27"/>
      <c r="N40" s="1"/>
      <c r="O40" s="1"/>
      <c r="P40" s="1"/>
      <c r="Q40" s="1"/>
      <c r="R40" s="1"/>
      <c r="S40" s="1"/>
      <c r="T40" s="1"/>
      <c r="U40" s="1"/>
    </row>
    <row r="41" spans="1:13" s="1" customFormat="1" ht="55.5" customHeight="1">
      <c r="A41" s="12" t="s">
        <v>50</v>
      </c>
      <c r="B41" s="16" t="s">
        <v>83</v>
      </c>
      <c r="C41" s="35" t="s">
        <v>41</v>
      </c>
      <c r="D41" s="35" t="s">
        <v>58</v>
      </c>
      <c r="E41" s="58">
        <f>F41+G41+H41</f>
        <v>82.35</v>
      </c>
      <c r="F41" s="58">
        <v>27</v>
      </c>
      <c r="G41" s="58">
        <v>27</v>
      </c>
      <c r="H41" s="58">
        <f>G41*5%+G41</f>
        <v>28.35</v>
      </c>
      <c r="I41" s="35" t="s">
        <v>67</v>
      </c>
      <c r="J41" s="16" t="s">
        <v>135</v>
      </c>
      <c r="M41" s="27"/>
    </row>
    <row r="42" spans="1:21" ht="46.5" customHeight="1">
      <c r="A42" s="12" t="s">
        <v>21</v>
      </c>
      <c r="B42" s="16" t="s">
        <v>51</v>
      </c>
      <c r="C42" s="35" t="s">
        <v>41</v>
      </c>
      <c r="D42" s="35" t="s">
        <v>58</v>
      </c>
      <c r="E42" s="58">
        <f>F42+G42+H42</f>
        <v>204.57</v>
      </c>
      <c r="F42" s="58">
        <v>50</v>
      </c>
      <c r="G42" s="58">
        <v>75.4</v>
      </c>
      <c r="H42" s="58">
        <f>G42*5%+G42</f>
        <v>79.17</v>
      </c>
      <c r="I42" s="35" t="s">
        <v>67</v>
      </c>
      <c r="J42" s="16" t="s">
        <v>135</v>
      </c>
      <c r="L42" s="1"/>
      <c r="M42" s="27"/>
      <c r="N42" s="1"/>
      <c r="O42" s="1"/>
      <c r="P42" s="1"/>
      <c r="Q42" s="1"/>
      <c r="R42" s="1"/>
      <c r="S42" s="1"/>
      <c r="T42" s="1"/>
      <c r="U42" s="1"/>
    </row>
    <row r="43" spans="1:13" ht="45" customHeight="1">
      <c r="A43" s="12" t="s">
        <v>126</v>
      </c>
      <c r="B43" s="16" t="s">
        <v>63</v>
      </c>
      <c r="C43" s="35" t="s">
        <v>41</v>
      </c>
      <c r="D43" s="35" t="s">
        <v>58</v>
      </c>
      <c r="E43" s="58">
        <f>F43+G43+H43</f>
        <v>219.60000000000002</v>
      </c>
      <c r="F43" s="58">
        <v>65</v>
      </c>
      <c r="G43" s="58">
        <v>75.4</v>
      </c>
      <c r="H43" s="58">
        <v>79.2</v>
      </c>
      <c r="I43" s="35" t="s">
        <v>67</v>
      </c>
      <c r="J43" s="16" t="s">
        <v>135</v>
      </c>
      <c r="M43" s="2"/>
    </row>
    <row r="44" spans="1:13" ht="44.25" customHeight="1">
      <c r="A44" s="12" t="s">
        <v>127</v>
      </c>
      <c r="B44" s="16" t="s">
        <v>52</v>
      </c>
      <c r="C44" s="35" t="s">
        <v>41</v>
      </c>
      <c r="D44" s="35" t="s">
        <v>58</v>
      </c>
      <c r="E44" s="58">
        <f>F44+G44+H44</f>
        <v>204.5</v>
      </c>
      <c r="F44" s="58">
        <v>50</v>
      </c>
      <c r="G44" s="58">
        <v>75.4</v>
      </c>
      <c r="H44" s="58">
        <v>79.1</v>
      </c>
      <c r="I44" s="35" t="s">
        <v>67</v>
      </c>
      <c r="J44" s="16" t="s">
        <v>135</v>
      </c>
      <c r="M44" s="2"/>
    </row>
    <row r="45" spans="1:13" ht="21.75" customHeight="1">
      <c r="A45" s="72"/>
      <c r="B45" s="48" t="s">
        <v>53</v>
      </c>
      <c r="C45" s="51"/>
      <c r="D45" s="51"/>
      <c r="E45" s="59">
        <f>E44+E43+E42+E41+E40</f>
        <v>1443.6075</v>
      </c>
      <c r="F45" s="59">
        <f>F41+F44+F43+F42+F40</f>
        <v>347</v>
      </c>
      <c r="G45" s="59">
        <f>G41+G44+G43+G42+G40</f>
        <v>534.95</v>
      </c>
      <c r="H45" s="59">
        <f>H41+H44+H43+H42+H40</f>
        <v>561.6575</v>
      </c>
      <c r="I45" s="51"/>
      <c r="J45" s="54"/>
      <c r="L45" s="60"/>
      <c r="M45" s="2"/>
    </row>
    <row r="46" spans="1:13" ht="33" customHeight="1">
      <c r="A46" s="72"/>
      <c r="B46" s="97" t="s">
        <v>136</v>
      </c>
      <c r="C46" s="97"/>
      <c r="D46" s="97"/>
      <c r="E46" s="97"/>
      <c r="F46" s="97"/>
      <c r="G46" s="97"/>
      <c r="H46" s="97"/>
      <c r="I46" s="97"/>
      <c r="J46" s="97"/>
      <c r="M46" s="2"/>
    </row>
    <row r="47" spans="1:13" ht="27.75" customHeight="1">
      <c r="A47" s="96" t="s">
        <v>22</v>
      </c>
      <c r="B47" s="86" t="s">
        <v>23</v>
      </c>
      <c r="C47" s="94" t="s">
        <v>41</v>
      </c>
      <c r="D47" s="94" t="s">
        <v>58</v>
      </c>
      <c r="E47" s="87">
        <f>SUM(F47:H48)</f>
        <v>732.69</v>
      </c>
      <c r="F47" s="87">
        <v>155</v>
      </c>
      <c r="G47" s="87">
        <v>281.8</v>
      </c>
      <c r="H47" s="87">
        <f>G47*5%+G47</f>
        <v>295.89</v>
      </c>
      <c r="I47" s="94" t="s">
        <v>67</v>
      </c>
      <c r="J47" s="86" t="s">
        <v>137</v>
      </c>
      <c r="M47" s="2"/>
    </row>
    <row r="48" spans="1:13" ht="30.75" customHeight="1">
      <c r="A48" s="96"/>
      <c r="B48" s="86"/>
      <c r="C48" s="94"/>
      <c r="D48" s="94"/>
      <c r="E48" s="87"/>
      <c r="F48" s="87"/>
      <c r="G48" s="87"/>
      <c r="H48" s="87"/>
      <c r="I48" s="94"/>
      <c r="J48" s="86"/>
      <c r="M48" s="2"/>
    </row>
    <row r="49" spans="1:13" ht="57.75" customHeight="1">
      <c r="A49" s="8" t="s">
        <v>24</v>
      </c>
      <c r="B49" s="20" t="s">
        <v>61</v>
      </c>
      <c r="C49" s="10" t="s">
        <v>41</v>
      </c>
      <c r="D49" s="10" t="s">
        <v>58</v>
      </c>
      <c r="E49" s="11">
        <f>SUM(F49:H49)</f>
        <v>525.105</v>
      </c>
      <c r="F49" s="11">
        <v>160</v>
      </c>
      <c r="G49" s="11">
        <v>178.1</v>
      </c>
      <c r="H49" s="11">
        <f>G49*5%+G49</f>
        <v>187.005</v>
      </c>
      <c r="I49" s="35" t="s">
        <v>67</v>
      </c>
      <c r="J49" s="20" t="s">
        <v>71</v>
      </c>
      <c r="M49" s="2"/>
    </row>
    <row r="50" spans="1:10" ht="57" customHeight="1">
      <c r="A50" s="8" t="s">
        <v>25</v>
      </c>
      <c r="B50" s="20" t="s">
        <v>75</v>
      </c>
      <c r="C50" s="10" t="s">
        <v>41</v>
      </c>
      <c r="D50" s="10" t="s">
        <v>58</v>
      </c>
      <c r="E50" s="11">
        <f>F50+G50+H50</f>
        <v>1482.6</v>
      </c>
      <c r="F50" s="11">
        <v>640</v>
      </c>
      <c r="G50" s="11">
        <v>411</v>
      </c>
      <c r="H50" s="11">
        <v>431.6</v>
      </c>
      <c r="I50" s="35" t="s">
        <v>67</v>
      </c>
      <c r="J50" s="16" t="s">
        <v>43</v>
      </c>
    </row>
    <row r="51" spans="1:10" ht="44.25" customHeight="1">
      <c r="A51" s="8" t="s">
        <v>26</v>
      </c>
      <c r="B51" s="20" t="s">
        <v>2</v>
      </c>
      <c r="C51" s="10" t="s">
        <v>41</v>
      </c>
      <c r="D51" s="10" t="s">
        <v>58</v>
      </c>
      <c r="E51" s="11">
        <f>SUM(F51:H51)</f>
        <v>355</v>
      </c>
      <c r="F51" s="11">
        <v>150</v>
      </c>
      <c r="G51" s="11">
        <v>100</v>
      </c>
      <c r="H51" s="11">
        <f>G51*5%+G51</f>
        <v>105</v>
      </c>
      <c r="I51" s="10" t="s">
        <v>67</v>
      </c>
      <c r="J51" s="20" t="s">
        <v>113</v>
      </c>
    </row>
    <row r="52" spans="1:10" ht="33.75" customHeight="1">
      <c r="A52" s="8" t="s">
        <v>82</v>
      </c>
      <c r="B52" s="20" t="s">
        <v>8</v>
      </c>
      <c r="C52" s="10" t="s">
        <v>41</v>
      </c>
      <c r="D52" s="10" t="s">
        <v>58</v>
      </c>
      <c r="E52" s="11">
        <f>SUM(F52:H52)</f>
        <v>705</v>
      </c>
      <c r="F52" s="11">
        <v>500</v>
      </c>
      <c r="G52" s="11">
        <v>100</v>
      </c>
      <c r="H52" s="11">
        <v>105</v>
      </c>
      <c r="I52" s="10" t="s">
        <v>67</v>
      </c>
      <c r="J52" s="20" t="s">
        <v>114</v>
      </c>
    </row>
    <row r="53" spans="1:10" ht="87" customHeight="1">
      <c r="A53" s="12" t="s">
        <v>128</v>
      </c>
      <c r="B53" s="20" t="s">
        <v>76</v>
      </c>
      <c r="C53" s="10" t="s">
        <v>41</v>
      </c>
      <c r="D53" s="10" t="s">
        <v>58</v>
      </c>
      <c r="E53" s="11">
        <f>F53+G53+H53</f>
        <v>5187</v>
      </c>
      <c r="F53" s="11">
        <v>1729</v>
      </c>
      <c r="G53" s="11">
        <v>1729</v>
      </c>
      <c r="H53" s="11">
        <v>1729</v>
      </c>
      <c r="I53" s="35" t="s">
        <v>67</v>
      </c>
      <c r="J53" s="16" t="s">
        <v>43</v>
      </c>
    </row>
    <row r="54" spans="1:13" ht="45.75" customHeight="1">
      <c r="A54" s="8" t="s">
        <v>129</v>
      </c>
      <c r="B54" s="20" t="s">
        <v>5</v>
      </c>
      <c r="C54" s="10" t="s">
        <v>41</v>
      </c>
      <c r="D54" s="10" t="s">
        <v>58</v>
      </c>
      <c r="E54" s="11">
        <f>SUM(F54:H54)</f>
        <v>131.6</v>
      </c>
      <c r="F54" s="11">
        <v>70</v>
      </c>
      <c r="G54" s="11">
        <v>30</v>
      </c>
      <c r="H54" s="11">
        <v>31.6</v>
      </c>
      <c r="I54" s="10" t="s">
        <v>67</v>
      </c>
      <c r="J54" s="49" t="s">
        <v>137</v>
      </c>
      <c r="M54" s="2"/>
    </row>
    <row r="55" spans="1:10" ht="22.5" customHeight="1">
      <c r="A55" s="29"/>
      <c r="B55" s="48" t="s">
        <v>55</v>
      </c>
      <c r="C55" s="40"/>
      <c r="D55" s="51"/>
      <c r="E55" s="59">
        <f>E54+E53+E52+E51+E50+E49+E47</f>
        <v>9118.995</v>
      </c>
      <c r="F55" s="59">
        <f>SUM(F47:F54)</f>
        <v>3404</v>
      </c>
      <c r="G55" s="59">
        <f>SUM(G47:G54)</f>
        <v>2829.9</v>
      </c>
      <c r="H55" s="59">
        <f>SUM(H47:H54)</f>
        <v>2885.095</v>
      </c>
      <c r="I55" s="16"/>
      <c r="J55" s="67"/>
    </row>
    <row r="56" spans="1:10" ht="17.25" customHeight="1">
      <c r="A56" s="76"/>
      <c r="B56" s="98" t="s">
        <v>130</v>
      </c>
      <c r="C56" s="98"/>
      <c r="D56" s="98"/>
      <c r="E56" s="98"/>
      <c r="F56" s="98"/>
      <c r="G56" s="98"/>
      <c r="H56" s="98"/>
      <c r="I56" s="98"/>
      <c r="J56" s="77"/>
    </row>
    <row r="57" spans="1:10" ht="41.25" customHeight="1">
      <c r="A57" s="8" t="s">
        <v>27</v>
      </c>
      <c r="B57" s="20" t="s">
        <v>138</v>
      </c>
      <c r="C57" s="56" t="s">
        <v>41</v>
      </c>
      <c r="D57" s="20" t="s">
        <v>58</v>
      </c>
      <c r="E57" s="78">
        <f>SUM(F57:H57)</f>
        <v>635.8</v>
      </c>
      <c r="F57" s="78">
        <v>135.8</v>
      </c>
      <c r="G57" s="78">
        <v>200</v>
      </c>
      <c r="H57" s="78">
        <v>300</v>
      </c>
      <c r="I57" s="6" t="s">
        <v>67</v>
      </c>
      <c r="J57" s="20" t="s">
        <v>140</v>
      </c>
    </row>
    <row r="58" spans="1:10" ht="58.5" customHeight="1">
      <c r="A58" s="8" t="s">
        <v>29</v>
      </c>
      <c r="B58" s="20" t="s">
        <v>139</v>
      </c>
      <c r="C58" s="56" t="s">
        <v>41</v>
      </c>
      <c r="D58" s="20" t="s">
        <v>58</v>
      </c>
      <c r="E58" s="79">
        <f>SUM(F58:H58)</f>
        <v>850</v>
      </c>
      <c r="F58" s="79">
        <v>300</v>
      </c>
      <c r="G58" s="79">
        <v>250</v>
      </c>
      <c r="H58" s="79">
        <v>300</v>
      </c>
      <c r="I58" s="6" t="s">
        <v>67</v>
      </c>
      <c r="J58" s="20" t="s">
        <v>140</v>
      </c>
    </row>
    <row r="59" spans="1:10" ht="48" customHeight="1">
      <c r="A59" s="8" t="s">
        <v>64</v>
      </c>
      <c r="B59" s="15" t="s">
        <v>148</v>
      </c>
      <c r="C59" s="56" t="s">
        <v>41</v>
      </c>
      <c r="D59" s="20" t="s">
        <v>58</v>
      </c>
      <c r="E59" s="79">
        <f>SUM(F59:H59)</f>
        <v>3050</v>
      </c>
      <c r="F59" s="79">
        <v>500</v>
      </c>
      <c r="G59" s="79">
        <v>1250</v>
      </c>
      <c r="H59" s="79">
        <v>1300</v>
      </c>
      <c r="I59" s="6" t="s">
        <v>67</v>
      </c>
      <c r="J59" s="20" t="s">
        <v>140</v>
      </c>
    </row>
    <row r="60" spans="1:10" ht="15.75" customHeight="1">
      <c r="A60" s="76"/>
      <c r="B60" s="50" t="s">
        <v>56</v>
      </c>
      <c r="C60" s="13"/>
      <c r="D60" s="13"/>
      <c r="E60" s="80">
        <f>SUM(E59,E58,E57)</f>
        <v>4535.8</v>
      </c>
      <c r="F60" s="80">
        <f>SUM(F59,F58,F57)</f>
        <v>935.8</v>
      </c>
      <c r="G60" s="80">
        <f>SUM(G59,G58,G57)</f>
        <v>1700</v>
      </c>
      <c r="H60" s="80">
        <f>SUM(H59,H58,H57)</f>
        <v>1900</v>
      </c>
      <c r="I60" s="40"/>
      <c r="J60" s="67"/>
    </row>
    <row r="61" spans="1:10" ht="14.25">
      <c r="A61" s="76"/>
      <c r="B61" s="48" t="s">
        <v>30</v>
      </c>
      <c r="C61" s="40"/>
      <c r="D61" s="40"/>
      <c r="E61" s="80">
        <f>E60+E55+E45+E38+E32+E25</f>
        <v>31673.735000000008</v>
      </c>
      <c r="F61" s="80">
        <f>F60+F55+F45+F38+F32+F25</f>
        <v>10674.2</v>
      </c>
      <c r="G61" s="80">
        <f>G60+G55+G45+G38+G32+G25</f>
        <v>10216.2</v>
      </c>
      <c r="H61" s="80">
        <f>H60+H55+H45+H38+H32+H25</f>
        <v>10783.285</v>
      </c>
      <c r="I61" s="40"/>
      <c r="J61" s="67"/>
    </row>
    <row r="62" spans="1:10" ht="12.75">
      <c r="A62" s="1"/>
      <c r="B62" s="1"/>
      <c r="C62" s="1"/>
      <c r="D62" s="1"/>
      <c r="E62" s="61"/>
      <c r="F62" s="1"/>
      <c r="G62" s="1"/>
      <c r="H62" s="1"/>
      <c r="I62" s="1"/>
      <c r="J62" s="46"/>
    </row>
    <row r="63" spans="1:10" ht="12.75">
      <c r="A63" s="1"/>
      <c r="B63" s="1"/>
      <c r="C63" s="1"/>
      <c r="D63" s="1"/>
      <c r="E63" s="1"/>
      <c r="F63" s="61"/>
      <c r="G63" s="1"/>
      <c r="H63" s="1"/>
      <c r="I63" s="1"/>
      <c r="J63" s="46"/>
    </row>
    <row r="64" spans="1:10" ht="15">
      <c r="A64" s="22"/>
      <c r="B64" s="23"/>
      <c r="C64" s="24"/>
      <c r="D64" s="25"/>
      <c r="E64" s="14"/>
      <c r="F64" s="26"/>
      <c r="G64" s="26"/>
      <c r="H64" s="26"/>
      <c r="I64" s="3"/>
      <c r="J64" s="47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46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46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46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46"/>
    </row>
  </sheetData>
  <sheetProtection selectLockedCells="1" selectUnlockedCells="1"/>
  <mergeCells count="48">
    <mergeCell ref="B56:I56"/>
    <mergeCell ref="H47:H48"/>
    <mergeCell ref="I47:I48"/>
    <mergeCell ref="J47:J48"/>
    <mergeCell ref="B46:J46"/>
    <mergeCell ref="G47:G48"/>
    <mergeCell ref="A47:A48"/>
    <mergeCell ref="B47:B48"/>
    <mergeCell ref="C47:C48"/>
    <mergeCell ref="D47:D48"/>
    <mergeCell ref="E47:E48"/>
    <mergeCell ref="F47:F48"/>
    <mergeCell ref="B39:J39"/>
    <mergeCell ref="H36:H37"/>
    <mergeCell ref="E36:E37"/>
    <mergeCell ref="A36:A37"/>
    <mergeCell ref="B36:B37"/>
    <mergeCell ref="C36:C37"/>
    <mergeCell ref="D36:D37"/>
    <mergeCell ref="G36:G37"/>
    <mergeCell ref="F36:F37"/>
    <mergeCell ref="I36:I37"/>
    <mergeCell ref="E28:E29"/>
    <mergeCell ref="B8:B9"/>
    <mergeCell ref="C8:C9"/>
    <mergeCell ref="D8:D9"/>
    <mergeCell ref="A28:A29"/>
    <mergeCell ref="B28:B29"/>
    <mergeCell ref="C28:C29"/>
    <mergeCell ref="D28:D29"/>
    <mergeCell ref="J36:J37"/>
    <mergeCell ref="F28:F29"/>
    <mergeCell ref="J8:J9"/>
    <mergeCell ref="B33:J33"/>
    <mergeCell ref="B26:J26"/>
    <mergeCell ref="B11:J11"/>
    <mergeCell ref="H28:H29"/>
    <mergeCell ref="I28:I29"/>
    <mergeCell ref="G28:G29"/>
    <mergeCell ref="J28:J29"/>
    <mergeCell ref="A6:J6"/>
    <mergeCell ref="A8:A9"/>
    <mergeCell ref="I8:I9"/>
    <mergeCell ref="G1:J1"/>
    <mergeCell ref="G2:J2"/>
    <mergeCell ref="A4:J4"/>
    <mergeCell ref="A5:J5"/>
    <mergeCell ref="F8:H8"/>
  </mergeCells>
  <printOptions/>
  <pageMargins left="0.7480314960629921" right="0.7480314960629921" top="1.1811023622047245" bottom="0.984251968503937" header="0.5118110236220472" footer="0.5118110236220472"/>
  <pageSetup horizontalDpi="300" verticalDpi="300" orientation="landscape" paperSize="9" scale="95" r:id="rId1"/>
  <rowBreaks count="2" manualBreakCount="2">
    <brk id="50" max="9" man="1"/>
    <brk id="6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32.75390625" style="0" customWidth="1"/>
    <col min="2" max="2" width="13.875" style="21" customWidth="1"/>
    <col min="3" max="3" width="13.625" style="0" customWidth="1"/>
    <col min="4" max="4" width="13.75390625" style="0" customWidth="1"/>
    <col min="10" max="10" width="7.25390625" style="0" customWidth="1"/>
  </cols>
  <sheetData>
    <row r="1" spans="1:10" ht="12.75">
      <c r="A1" s="33"/>
      <c r="B1" s="33"/>
      <c r="C1" s="33"/>
      <c r="D1" s="33"/>
      <c r="E1" s="33"/>
      <c r="F1" s="99" t="s">
        <v>109</v>
      </c>
      <c r="G1" s="99"/>
      <c r="H1" s="99"/>
      <c r="I1" s="99"/>
      <c r="J1" s="99"/>
    </row>
    <row r="2" spans="1:10" ht="71.25" customHeight="1">
      <c r="A2" s="33"/>
      <c r="B2" s="33"/>
      <c r="C2" s="33"/>
      <c r="D2" s="33"/>
      <c r="E2" s="33"/>
      <c r="F2" s="99"/>
      <c r="G2" s="99"/>
      <c r="H2" s="99"/>
      <c r="I2" s="99"/>
      <c r="J2" s="99"/>
    </row>
    <row r="3" spans="1:10" ht="15.75">
      <c r="A3" s="100" t="s">
        <v>86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5.75">
      <c r="A4" s="100" t="s">
        <v>87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0" ht="15.75">
      <c r="A5" s="101" t="s">
        <v>85</v>
      </c>
      <c r="B5" s="101"/>
      <c r="C5" s="101"/>
      <c r="D5" s="101"/>
      <c r="E5" s="101"/>
      <c r="F5" s="101"/>
      <c r="G5" s="101"/>
      <c r="H5" s="101"/>
      <c r="I5" s="101"/>
      <c r="J5" s="101"/>
    </row>
    <row r="6" spans="1:10" ht="12.75">
      <c r="A6" s="33"/>
      <c r="B6" s="33"/>
      <c r="C6" s="33"/>
      <c r="D6" s="33"/>
      <c r="E6" s="33"/>
      <c r="F6" s="33"/>
      <c r="G6" s="33"/>
      <c r="H6" s="33"/>
      <c r="I6" s="33"/>
      <c r="J6" s="33"/>
    </row>
    <row r="7" spans="1:10" ht="12.75">
      <c r="A7" s="94" t="s">
        <v>88</v>
      </c>
      <c r="B7" s="94" t="s">
        <v>89</v>
      </c>
      <c r="C7" s="94" t="s">
        <v>90</v>
      </c>
      <c r="D7" s="94" t="s">
        <v>91</v>
      </c>
      <c r="E7" s="94" t="s">
        <v>92</v>
      </c>
      <c r="F7" s="94"/>
      <c r="G7" s="94" t="s">
        <v>93</v>
      </c>
      <c r="H7" s="94"/>
      <c r="I7" s="94"/>
      <c r="J7" s="94"/>
    </row>
    <row r="8" spans="1:10" ht="12.75">
      <c r="A8" s="94"/>
      <c r="B8" s="94"/>
      <c r="C8" s="94"/>
      <c r="D8" s="94"/>
      <c r="E8" s="94" t="s">
        <v>94</v>
      </c>
      <c r="F8" s="94" t="s">
        <v>95</v>
      </c>
      <c r="G8" s="94" t="s">
        <v>35</v>
      </c>
      <c r="H8" s="94" t="s">
        <v>96</v>
      </c>
      <c r="I8" s="94"/>
      <c r="J8" s="94"/>
    </row>
    <row r="9" spans="1:10" ht="12.75">
      <c r="A9" s="94"/>
      <c r="B9" s="94"/>
      <c r="C9" s="94"/>
      <c r="D9" s="94"/>
      <c r="E9" s="94"/>
      <c r="F9" s="94"/>
      <c r="G9" s="94"/>
      <c r="H9" s="10" t="s">
        <v>97</v>
      </c>
      <c r="I9" s="10" t="s">
        <v>74</v>
      </c>
      <c r="J9" s="10" t="s">
        <v>98</v>
      </c>
    </row>
    <row r="10" spans="1:10" ht="12.75">
      <c r="A10" s="34">
        <v>1</v>
      </c>
      <c r="B10" s="34">
        <v>2</v>
      </c>
      <c r="C10" s="34">
        <v>3</v>
      </c>
      <c r="D10" s="34">
        <v>4</v>
      </c>
      <c r="E10" s="34">
        <v>5</v>
      </c>
      <c r="F10" s="34">
        <v>6</v>
      </c>
      <c r="G10" s="34">
        <v>7</v>
      </c>
      <c r="H10" s="34">
        <v>8</v>
      </c>
      <c r="I10" s="34">
        <v>9</v>
      </c>
      <c r="J10" s="34">
        <v>10</v>
      </c>
    </row>
    <row r="11" spans="1:10" ht="12.75">
      <c r="A11" s="104" t="s">
        <v>99</v>
      </c>
      <c r="B11" s="105"/>
      <c r="C11" s="105"/>
      <c r="D11" s="105"/>
      <c r="E11" s="105"/>
      <c r="F11" s="105"/>
      <c r="G11" s="105"/>
      <c r="H11" s="105"/>
      <c r="I11" s="105"/>
      <c r="J11" s="106"/>
    </row>
    <row r="12" spans="1:10" ht="90" customHeight="1">
      <c r="A12" s="6" t="s">
        <v>100</v>
      </c>
      <c r="B12" s="35" t="s">
        <v>58</v>
      </c>
      <c r="C12" s="35" t="s">
        <v>101</v>
      </c>
      <c r="D12" s="35" t="s">
        <v>102</v>
      </c>
      <c r="E12" s="6"/>
      <c r="F12" s="36"/>
      <c r="G12" s="36"/>
      <c r="H12" s="36"/>
      <c r="I12" s="36"/>
      <c r="J12" s="36"/>
    </row>
    <row r="13" spans="1:10" ht="152.25" customHeight="1">
      <c r="A13" s="6" t="s">
        <v>103</v>
      </c>
      <c r="B13" s="35" t="s">
        <v>104</v>
      </c>
      <c r="C13" s="35" t="s">
        <v>105</v>
      </c>
      <c r="D13" s="35" t="s">
        <v>102</v>
      </c>
      <c r="E13" s="37"/>
      <c r="F13" s="37"/>
      <c r="G13" s="36"/>
      <c r="H13" s="36"/>
      <c r="I13" s="36"/>
      <c r="J13" s="36"/>
    </row>
    <row r="14" spans="1:10" ht="18" customHeight="1">
      <c r="A14" s="38" t="s">
        <v>106</v>
      </c>
      <c r="B14" s="35"/>
      <c r="C14" s="35"/>
      <c r="D14" s="31"/>
      <c r="E14" s="39">
        <f>E13</f>
        <v>0</v>
      </c>
      <c r="F14" s="39">
        <f>F13+F12</f>
        <v>0</v>
      </c>
      <c r="G14" s="39">
        <f>G13+G12</f>
        <v>0</v>
      </c>
      <c r="H14" s="39">
        <f>H13+H12</f>
        <v>0</v>
      </c>
      <c r="I14" s="39">
        <f>I13+I12</f>
        <v>0</v>
      </c>
      <c r="J14" s="39">
        <f>J13+J12</f>
        <v>0</v>
      </c>
    </row>
    <row r="15" spans="1:10" ht="12.75">
      <c r="A15" s="38" t="s">
        <v>30</v>
      </c>
      <c r="B15" s="40"/>
      <c r="C15" s="40"/>
      <c r="D15" s="38"/>
      <c r="E15" s="41">
        <f aca="true" t="shared" si="0" ref="E15:J15">E13+E12</f>
        <v>0</v>
      </c>
      <c r="F15" s="42">
        <f t="shared" si="0"/>
        <v>0</v>
      </c>
      <c r="G15" s="42">
        <f t="shared" si="0"/>
        <v>0</v>
      </c>
      <c r="H15" s="42">
        <f t="shared" si="0"/>
        <v>0</v>
      </c>
      <c r="I15" s="42">
        <f t="shared" si="0"/>
        <v>0</v>
      </c>
      <c r="J15" s="42">
        <f t="shared" si="0"/>
        <v>0</v>
      </c>
    </row>
    <row r="16" spans="1:10" ht="12.75">
      <c r="A16" s="33"/>
      <c r="B16" s="33"/>
      <c r="C16" s="33"/>
      <c r="D16" s="43"/>
      <c r="E16" s="43"/>
      <c r="F16" s="43"/>
      <c r="G16" s="43"/>
      <c r="H16" s="43"/>
      <c r="I16" s="43"/>
      <c r="J16" s="43"/>
    </row>
    <row r="17" spans="1:10" ht="15.75">
      <c r="A17" s="44" t="s">
        <v>107</v>
      </c>
      <c r="B17"/>
      <c r="I17" s="33"/>
      <c r="J17" s="45"/>
    </row>
    <row r="18" spans="1:10" ht="12.75">
      <c r="A18" s="102" t="s">
        <v>108</v>
      </c>
      <c r="B18" s="103"/>
      <c r="C18" s="103"/>
      <c r="D18" s="103"/>
      <c r="E18" s="103"/>
      <c r="F18" s="103"/>
      <c r="G18" s="103"/>
      <c r="H18" s="103"/>
      <c r="I18" s="103"/>
      <c r="J18" s="45"/>
    </row>
    <row r="19" spans="1:10" ht="12.75">
      <c r="A19" s="103"/>
      <c r="B19" s="103"/>
      <c r="C19" s="103"/>
      <c r="D19" s="103"/>
      <c r="E19" s="103"/>
      <c r="F19" s="103"/>
      <c r="G19" s="103"/>
      <c r="H19" s="103"/>
      <c r="I19" s="103"/>
      <c r="J19" s="32"/>
    </row>
  </sheetData>
  <sheetProtection selectLockedCells="1" selectUnlockedCells="1"/>
  <mergeCells count="16">
    <mergeCell ref="A18:I19"/>
    <mergeCell ref="G7:J7"/>
    <mergeCell ref="E8:E9"/>
    <mergeCell ref="F8:F9"/>
    <mergeCell ref="G8:G9"/>
    <mergeCell ref="H8:J8"/>
    <mergeCell ref="A11:J11"/>
    <mergeCell ref="A7:A9"/>
    <mergeCell ref="B7:B9"/>
    <mergeCell ref="C7:C9"/>
    <mergeCell ref="D7:D9"/>
    <mergeCell ref="E7:F7"/>
    <mergeCell ref="F1:J2"/>
    <mergeCell ref="A3:J3"/>
    <mergeCell ref="A4:J4"/>
    <mergeCell ref="A5:J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2014-06-09T06:19:43Z</cp:lastPrinted>
  <dcterms:created xsi:type="dcterms:W3CDTF">2013-03-15T11:09:24Z</dcterms:created>
  <dcterms:modified xsi:type="dcterms:W3CDTF">2014-06-27T11:01:56Z</dcterms:modified>
  <cp:category/>
  <cp:version/>
  <cp:contentType/>
  <cp:contentStatus/>
</cp:coreProperties>
</file>